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51" i="1" l="1"/>
  <c r="I551" i="1"/>
  <c r="H551" i="1"/>
  <c r="G551" i="1"/>
  <c r="F551" i="1"/>
  <c r="J509" i="1"/>
  <c r="I509" i="1"/>
  <c r="H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F131" i="1"/>
  <c r="G131" i="1"/>
  <c r="J89" i="1"/>
  <c r="I89" i="1"/>
  <c r="H89" i="1"/>
  <c r="G89" i="1"/>
  <c r="F89" i="1"/>
  <c r="J257" i="1"/>
  <c r="I257" i="1"/>
  <c r="H257" i="1"/>
  <c r="G257" i="1"/>
  <c r="F257" i="1"/>
  <c r="L32" i="1"/>
  <c r="L74" i="1"/>
  <c r="H594" i="1" l="1"/>
  <c r="J594" i="1"/>
  <c r="G594" i="1"/>
  <c r="I594" i="1"/>
  <c r="F594" i="1"/>
  <c r="L116" i="1"/>
  <c r="L158" i="1"/>
  <c r="L200" i="1"/>
  <c r="L326" i="1"/>
  <c r="L368" i="1"/>
  <c r="L410" i="1"/>
  <c r="L452" i="1"/>
  <c r="L494" i="1"/>
  <c r="L536" i="1"/>
  <c r="L593" i="1"/>
  <c r="L563" i="1"/>
  <c r="L173" i="1"/>
  <c r="L143" i="1"/>
  <c r="L383" i="1"/>
  <c r="L353" i="1"/>
  <c r="L215" i="1"/>
  <c r="L185" i="1"/>
  <c r="L311" i="1"/>
  <c r="L341" i="1"/>
  <c r="L578" i="1"/>
  <c r="L573" i="1"/>
  <c r="L509" i="1"/>
  <c r="L479" i="1"/>
  <c r="L395" i="1"/>
  <c r="L425" i="1"/>
  <c r="L279" i="1"/>
  <c r="L284" i="1"/>
  <c r="L437" i="1"/>
  <c r="L467" i="1"/>
  <c r="L257" i="1"/>
  <c r="L227" i="1"/>
  <c r="L521" i="1"/>
  <c r="L551" i="1"/>
  <c r="L131" i="1"/>
  <c r="L101" i="1"/>
  <c r="L269" i="1"/>
  <c r="L299" i="1"/>
  <c r="L89" i="1"/>
  <c r="L59" i="1"/>
  <c r="L207" i="1"/>
  <c r="L508" i="1"/>
  <c r="L256" i="1"/>
  <c r="L88" i="1"/>
  <c r="L130" i="1"/>
  <c r="L333" i="1"/>
  <c r="L466" i="1"/>
  <c r="L592" i="1"/>
  <c r="L291" i="1"/>
  <c r="L424" i="1"/>
  <c r="L123" i="1"/>
  <c r="L39" i="1"/>
  <c r="L81" i="1"/>
  <c r="L375" i="1"/>
  <c r="L543" i="1"/>
  <c r="L382" i="1"/>
  <c r="L585" i="1"/>
  <c r="L17" i="1"/>
  <c r="L47" i="1"/>
  <c r="L594" i="1"/>
  <c r="L298" i="1"/>
  <c r="L46" i="1"/>
  <c r="L165" i="1"/>
  <c r="L417" i="1"/>
  <c r="L459" i="1"/>
  <c r="L501" i="1"/>
  <c r="L249" i="1"/>
  <c r="L172" i="1"/>
  <c r="L340" i="1"/>
  <c r="L550" i="1"/>
  <c r="L214" i="1"/>
</calcChain>
</file>

<file path=xl/sharedStrings.xml><?xml version="1.0" encoding="utf-8"?>
<sst xmlns="http://schemas.openxmlformats.org/spreadsheetml/2006/main" count="589" uniqueCount="88">
  <si>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</si>
  <si>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</si>
  <si>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</si>
  <si>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</si>
  <si>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</si>
  <si>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</si>
  <si>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</si>
  <si>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</si>
  <si>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</si>
  <si>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</si>
  <si>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</si>
  <si>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</si>
  <si>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</si>
  <si>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</si>
  <si>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</si>
  <si>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</si>
  <si>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</si>
  <si>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</si>
  <si>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</si>
  <si>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</si>
  <si>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</si>
  <si>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</si>
  <si>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</si>
  <si>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</si>
  <si>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</si>
  <si>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</si>
  <si>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</si>
  <si>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</si>
  <si>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</si>
  <si>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</si>
  <si>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</si>
  <si>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</si>
  <si>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</si>
  <si>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</si>
  <si>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</si>
  <si>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</si>
  <si>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</si>
  <si>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</si>
  <si>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</si>
  <si>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</si>
  <si>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</si>
  <si>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</si>
  <si>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</si>
  <si>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</si>
  <si>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</si>
  <si>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</si>
  <si>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Ипатова О.Л.</t>
  </si>
  <si>
    <t>МКОУ Засековская ООШ</t>
  </si>
  <si>
    <t>Салат из свежих помидор</t>
  </si>
  <si>
    <t>Сок фруктовый</t>
  </si>
  <si>
    <t>Хлеб пшеничный</t>
  </si>
  <si>
    <t>Суп картофельный с макаронныйми изделиями</t>
  </si>
  <si>
    <t>Фрикадельки " петушок"</t>
  </si>
  <si>
    <t xml:space="preserve">Рис припущеный </t>
  </si>
  <si>
    <t xml:space="preserve">Сок фруктовый </t>
  </si>
  <si>
    <t>Салат из свежих помидор и огурцов</t>
  </si>
  <si>
    <t>Суп картофельный с бобовыми</t>
  </si>
  <si>
    <t>Тефтели</t>
  </si>
  <si>
    <t>Макароные изделия отварные</t>
  </si>
  <si>
    <t>Компот из свежих плодов</t>
  </si>
  <si>
    <t>Салат из свежих огурцов</t>
  </si>
  <si>
    <t>Суп щи из свежей капусты</t>
  </si>
  <si>
    <t>Котлеты рыбные "Нептун"</t>
  </si>
  <si>
    <t>Картофельное пюре</t>
  </si>
  <si>
    <t>Чай с лимоном</t>
  </si>
  <si>
    <t>Салат из свежей капусты</t>
  </si>
  <si>
    <t>Рассольник</t>
  </si>
  <si>
    <t>Гуляш</t>
  </si>
  <si>
    <t>Каша гречневая рассыпчатая</t>
  </si>
  <si>
    <t>Компот из смеси сухофруктов</t>
  </si>
  <si>
    <t>Борщ с капустой и картофелем</t>
  </si>
  <si>
    <t>Котлеты</t>
  </si>
  <si>
    <t>Макароный изделия отварные</t>
  </si>
  <si>
    <t>Уха с взбитым яйцом</t>
  </si>
  <si>
    <t>Биточки по-белорусски</t>
  </si>
  <si>
    <t>Каша пшеничная вязкая</t>
  </si>
  <si>
    <t>Компот из изюма</t>
  </si>
  <si>
    <t>рис припущеный</t>
  </si>
  <si>
    <t>Салат из свежих овощей</t>
  </si>
  <si>
    <t>Винегрет овощной</t>
  </si>
  <si>
    <t>Суп картофельный крестьянский с крупой</t>
  </si>
  <si>
    <t>Фрикадельки " Петушок"</t>
  </si>
  <si>
    <t>салат из свежих помидор</t>
  </si>
  <si>
    <t>Котлеты рыбные " Нептун"</t>
  </si>
  <si>
    <t>Щи из свежей капусты</t>
  </si>
  <si>
    <t>Каша ячневая вязкая</t>
  </si>
  <si>
    <t>Чай с сахаром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</si>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</sst>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97" activePane="bottomRight" state="frozen"/>
      <selection pane="topRight" activeCell="E1" sqref="E1"/>
      <selection pane="bottomLeft" activeCell="A6" sqref="A6"/>
      <selection pane="bottomRight" activeCell="P227" sqref="P2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80</v>
      </c>
      <c r="G18" s="51">
        <v>0.88</v>
      </c>
      <c r="H18" s="51">
        <v>4</v>
      </c>
      <c r="I18" s="51">
        <v>3.76</v>
      </c>
      <c r="J18" s="51">
        <v>50.32</v>
      </c>
      <c r="K18" s="52">
        <v>2</v>
      </c>
      <c r="L18" s="51">
        <v>10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46</v>
      </c>
      <c r="G19" s="51">
        <v>2.3199999999999998</v>
      </c>
      <c r="H19" s="51">
        <v>2</v>
      </c>
      <c r="I19" s="51">
        <v>16.8</v>
      </c>
      <c r="J19" s="51">
        <v>96</v>
      </c>
      <c r="K19" s="52">
        <v>46</v>
      </c>
      <c r="L19" s="51">
        <v>11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80</v>
      </c>
      <c r="G20" s="51">
        <v>14.3</v>
      </c>
      <c r="H20" s="51">
        <v>17.100000000000001</v>
      </c>
      <c r="I20" s="51">
        <v>9.5</v>
      </c>
      <c r="J20" s="51">
        <v>247.5</v>
      </c>
      <c r="K20" s="52">
        <v>81</v>
      </c>
      <c r="L20" s="51">
        <v>23.5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3.45</v>
      </c>
      <c r="H21" s="51">
        <v>5.55</v>
      </c>
      <c r="I21" s="51">
        <v>35.1</v>
      </c>
      <c r="J21" s="51">
        <v>225</v>
      </c>
      <c r="K21" s="52">
        <v>94</v>
      </c>
      <c r="L21" s="51">
        <v>11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1.4</v>
      </c>
      <c r="H22" s="51">
        <v>0</v>
      </c>
      <c r="I22" s="51">
        <v>25.6</v>
      </c>
      <c r="J22" s="51">
        <v>108</v>
      </c>
      <c r="K22" s="52">
        <v>707</v>
      </c>
      <c r="L22" s="51">
        <v>6.7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80</v>
      </c>
      <c r="G23" s="51">
        <v>4.74</v>
      </c>
      <c r="H23" s="51">
        <v>0.6</v>
      </c>
      <c r="I23" s="51">
        <v>28.98</v>
      </c>
      <c r="J23" s="51">
        <v>76.5</v>
      </c>
      <c r="K23" s="52"/>
      <c r="L23" s="51">
        <v>4.8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636</v>
      </c>
      <c r="G27" s="21">
        <f t="shared" ref="G27:J27" si="3">SUM(G18:G26)</f>
        <v>27.089999999999996</v>
      </c>
      <c r="H27" s="21">
        <f t="shared" si="3"/>
        <v>29.250000000000004</v>
      </c>
      <c r="I27" s="21">
        <f t="shared" si="3"/>
        <v>119.74</v>
      </c>
      <c r="J27" s="21">
        <f t="shared" si="3"/>
        <v>803.31999999999994</v>
      </c>
      <c r="K27" s="27"/>
      <c r="L27" s="21">
        <v>67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67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636</v>
      </c>
      <c r="G47" s="34">
        <f t="shared" ref="G47:J47" si="7">G13+G17+G27+G32+G39+G46</f>
        <v>27.089999999999996</v>
      </c>
      <c r="H47" s="34">
        <f t="shared" si="7"/>
        <v>29.250000000000004</v>
      </c>
      <c r="I47" s="34">
        <f t="shared" si="7"/>
        <v>119.74</v>
      </c>
      <c r="J47" s="34">
        <f t="shared" si="7"/>
        <v>803.31999999999994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100</v>
      </c>
      <c r="G60" s="51">
        <v>0.9</v>
      </c>
      <c r="H60" s="51">
        <v>5</v>
      </c>
      <c r="I60" s="51">
        <v>4</v>
      </c>
      <c r="J60" s="51">
        <v>60</v>
      </c>
      <c r="K60" s="52">
        <v>3</v>
      </c>
      <c r="L60" s="51">
        <v>10</v>
      </c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250</v>
      </c>
      <c r="G61" s="51">
        <v>6.2</v>
      </c>
      <c r="H61" s="51">
        <v>5.6</v>
      </c>
      <c r="I61" s="51">
        <v>22.3</v>
      </c>
      <c r="J61" s="51">
        <v>167</v>
      </c>
      <c r="K61" s="52">
        <v>47</v>
      </c>
      <c r="L61" s="51">
        <v>14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100</v>
      </c>
      <c r="G62" s="51">
        <v>9.6</v>
      </c>
      <c r="H62" s="51">
        <v>8.5</v>
      </c>
      <c r="I62" s="51">
        <v>8.5</v>
      </c>
      <c r="J62" s="51">
        <v>151</v>
      </c>
      <c r="K62" s="52">
        <v>463</v>
      </c>
      <c r="L62" s="51">
        <v>19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150</v>
      </c>
      <c r="G63" s="51">
        <v>5.25</v>
      </c>
      <c r="H63" s="51">
        <v>6.15</v>
      </c>
      <c r="I63" s="51">
        <v>35.25</v>
      </c>
      <c r="J63" s="51">
        <v>219.5</v>
      </c>
      <c r="K63" s="52">
        <v>97</v>
      </c>
      <c r="L63" s="51">
        <v>14</v>
      </c>
    </row>
    <row r="64" spans="1:12" ht="15" x14ac:dyDescent="0.2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0.2</v>
      </c>
      <c r="H64" s="51">
        <v>0</v>
      </c>
      <c r="I64" s="51">
        <v>35.799999999999997</v>
      </c>
      <c r="J64" s="51">
        <v>143</v>
      </c>
      <c r="K64" s="52">
        <v>631</v>
      </c>
      <c r="L64" s="51">
        <v>5.2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80</v>
      </c>
      <c r="G65" s="51">
        <v>4.74</v>
      </c>
      <c r="H65" s="51">
        <v>0.6</v>
      </c>
      <c r="I65" s="51">
        <v>28.98</v>
      </c>
      <c r="J65" s="51">
        <v>76.5</v>
      </c>
      <c r="K65" s="52"/>
      <c r="L65" s="51">
        <v>4.8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26.89</v>
      </c>
      <c r="H69" s="21">
        <f t="shared" ref="H69" si="19">SUM(H60:H68)</f>
        <v>25.85</v>
      </c>
      <c r="I69" s="21">
        <f t="shared" ref="I69" si="20">SUM(I60:I68)</f>
        <v>134.82999999999998</v>
      </c>
      <c r="J69" s="21">
        <f t="shared" ref="J69" si="21">SUM(J60:J68)</f>
        <v>817</v>
      </c>
      <c r="K69" s="27"/>
      <c r="L69" s="21">
        <v>67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67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880</v>
      </c>
      <c r="G89" s="34">
        <f t="shared" ref="G89" si="37">G55+G59+G69+G74+G81+G88</f>
        <v>26.89</v>
      </c>
      <c r="H89" s="34">
        <f t="shared" ref="H89" si="38">H55+H59+H69+H74+H81+H88</f>
        <v>25.85</v>
      </c>
      <c r="I89" s="34">
        <f t="shared" ref="I89" si="39">I55+I59+I69+I74+I81+I88</f>
        <v>134.82999999999998</v>
      </c>
      <c r="J89" s="34">
        <f t="shared" ref="J89" si="40">J55+J59+J69+J74+J81+J88</f>
        <v>817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2">SUM(G90:G96)</f>
        <v>0</v>
      </c>
      <c r="H97" s="21">
        <f t="shared" ref="H97" si="43">SUM(H90:H96)</f>
        <v>0</v>
      </c>
      <c r="I97" s="21">
        <f t="shared" ref="I97" si="44">SUM(I90:I96)</f>
        <v>0</v>
      </c>
      <c r="J97" s="21">
        <f t="shared" ref="J97" si="45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100</v>
      </c>
      <c r="G102" s="51">
        <v>0.6</v>
      </c>
      <c r="H102" s="51">
        <v>7.1</v>
      </c>
      <c r="I102" s="51">
        <v>3</v>
      </c>
      <c r="J102" s="51">
        <v>79</v>
      </c>
      <c r="K102" s="52">
        <v>16</v>
      </c>
      <c r="L102" s="51">
        <v>9</v>
      </c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250</v>
      </c>
      <c r="G103" s="51">
        <v>2</v>
      </c>
      <c r="H103" s="51">
        <v>4.3</v>
      </c>
      <c r="I103" s="51">
        <v>10</v>
      </c>
      <c r="J103" s="51">
        <v>88</v>
      </c>
      <c r="K103" s="52">
        <v>41</v>
      </c>
      <c r="L103" s="51">
        <v>14</v>
      </c>
    </row>
    <row r="104" spans="1:12" ht="15" x14ac:dyDescent="0.25">
      <c r="A104" s="25"/>
      <c r="B104" s="16"/>
      <c r="C104" s="11"/>
      <c r="D104" s="7" t="s">
        <v>29</v>
      </c>
      <c r="E104" s="50" t="s">
        <v>62</v>
      </c>
      <c r="F104" s="51">
        <v>100</v>
      </c>
      <c r="G104" s="51">
        <v>12.8</v>
      </c>
      <c r="H104" s="51">
        <v>13.6</v>
      </c>
      <c r="I104" s="51">
        <v>9.9</v>
      </c>
      <c r="J104" s="51">
        <v>206.9</v>
      </c>
      <c r="K104" s="52">
        <v>88</v>
      </c>
      <c r="L104" s="51">
        <v>21.2</v>
      </c>
    </row>
    <row r="105" spans="1:12" ht="15" x14ac:dyDescent="0.25">
      <c r="A105" s="25"/>
      <c r="B105" s="16"/>
      <c r="C105" s="11"/>
      <c r="D105" s="7" t="s">
        <v>30</v>
      </c>
      <c r="E105" s="50" t="s">
        <v>63</v>
      </c>
      <c r="F105" s="51">
        <v>180</v>
      </c>
      <c r="G105" s="51">
        <v>3.78</v>
      </c>
      <c r="H105" s="51">
        <v>8.1</v>
      </c>
      <c r="I105" s="51">
        <v>26.28</v>
      </c>
      <c r="J105" s="51">
        <v>196.2</v>
      </c>
      <c r="K105" s="52">
        <v>92</v>
      </c>
      <c r="L105" s="51">
        <v>15</v>
      </c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0.3</v>
      </c>
      <c r="H106" s="51">
        <v>0</v>
      </c>
      <c r="I106" s="51">
        <v>15.2</v>
      </c>
      <c r="J106" s="51">
        <v>60</v>
      </c>
      <c r="K106" s="52">
        <v>146</v>
      </c>
      <c r="L106" s="51">
        <v>3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80</v>
      </c>
      <c r="G107" s="51">
        <v>4.74</v>
      </c>
      <c r="H107" s="51">
        <v>0.6</v>
      </c>
      <c r="I107" s="51">
        <v>28.98</v>
      </c>
      <c r="J107" s="51">
        <v>76.5</v>
      </c>
      <c r="K107" s="52"/>
      <c r="L107" s="51">
        <v>4.8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910</v>
      </c>
      <c r="G111" s="21">
        <f t="shared" ref="G111" si="51">SUM(G102:G110)</f>
        <v>24.22</v>
      </c>
      <c r="H111" s="21">
        <f t="shared" ref="H111" si="52">SUM(H102:H110)</f>
        <v>33.700000000000003</v>
      </c>
      <c r="I111" s="21">
        <f t="shared" ref="I111" si="53">SUM(I102:I110)</f>
        <v>93.36</v>
      </c>
      <c r="J111" s="21">
        <f t="shared" ref="J111" si="54">SUM(J102:J110)</f>
        <v>706.59999999999991</v>
      </c>
      <c r="K111" s="27"/>
      <c r="L111" s="21">
        <v>67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si="59">SUM(L109:L115)</f>
        <v>67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910</v>
      </c>
      <c r="G131" s="34">
        <f t="shared" ref="G131" si="70">G97+G101+G111+G116+G123+G130</f>
        <v>24.22</v>
      </c>
      <c r="H131" s="34">
        <f t="shared" ref="H131" si="71">H97+H101+H111+H116+H123+H130</f>
        <v>33.700000000000003</v>
      </c>
      <c r="I131" s="34">
        <f t="shared" ref="I131" si="72">I97+I101+I111+I116+I123+I130</f>
        <v>93.36</v>
      </c>
      <c r="J131" s="34">
        <f t="shared" ref="J131" si="73">J97+J101+J111+J116+J123+J130</f>
        <v>706.59999999999991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65</v>
      </c>
      <c r="F144" s="51">
        <v>80</v>
      </c>
      <c r="G144" s="51">
        <v>0.96</v>
      </c>
      <c r="H144" s="51">
        <v>3.92</v>
      </c>
      <c r="I144" s="51">
        <v>8.4</v>
      </c>
      <c r="J144" s="51">
        <v>67.599999999999994</v>
      </c>
      <c r="K144" s="52">
        <v>13</v>
      </c>
      <c r="L144" s="51">
        <v>10</v>
      </c>
    </row>
    <row r="145" spans="1:12" ht="15" x14ac:dyDescent="0.25">
      <c r="A145" s="25"/>
      <c r="B145" s="16"/>
      <c r="C145" s="11"/>
      <c r="D145" s="7" t="s">
        <v>28</v>
      </c>
      <c r="E145" s="50" t="s">
        <v>66</v>
      </c>
      <c r="F145" s="51">
        <v>200</v>
      </c>
      <c r="G145" s="51">
        <v>4.2</v>
      </c>
      <c r="H145" s="51">
        <v>9</v>
      </c>
      <c r="I145" s="51">
        <v>27.2</v>
      </c>
      <c r="J145" s="51">
        <v>83.2</v>
      </c>
      <c r="K145" s="52">
        <v>43</v>
      </c>
      <c r="L145" s="51">
        <v>14</v>
      </c>
    </row>
    <row r="146" spans="1:12" ht="15" x14ac:dyDescent="0.25">
      <c r="A146" s="25"/>
      <c r="B146" s="16"/>
      <c r="C146" s="11"/>
      <c r="D146" s="7" t="s">
        <v>29</v>
      </c>
      <c r="E146" s="50" t="s">
        <v>67</v>
      </c>
      <c r="F146" s="51">
        <v>100</v>
      </c>
      <c r="G146" s="51">
        <v>13.9</v>
      </c>
      <c r="H146" s="51">
        <v>6.5</v>
      </c>
      <c r="I146" s="51">
        <v>4</v>
      </c>
      <c r="J146" s="51">
        <v>132</v>
      </c>
      <c r="K146" s="52">
        <v>63</v>
      </c>
      <c r="L146" s="51">
        <v>21.2</v>
      </c>
    </row>
    <row r="147" spans="1:12" ht="15" x14ac:dyDescent="0.25">
      <c r="A147" s="25"/>
      <c r="B147" s="16"/>
      <c r="C147" s="11"/>
      <c r="D147" s="7" t="s">
        <v>30</v>
      </c>
      <c r="E147" s="50" t="s">
        <v>68</v>
      </c>
      <c r="F147" s="51">
        <v>180</v>
      </c>
      <c r="G147" s="51">
        <v>10.08</v>
      </c>
      <c r="H147" s="51">
        <v>12.96</v>
      </c>
      <c r="I147" s="51">
        <v>49.5</v>
      </c>
      <c r="J147" s="51">
        <v>360.6</v>
      </c>
      <c r="K147" s="52">
        <v>297</v>
      </c>
      <c r="L147" s="51">
        <v>12</v>
      </c>
    </row>
    <row r="148" spans="1:12" ht="15" x14ac:dyDescent="0.25">
      <c r="A148" s="25"/>
      <c r="B148" s="16"/>
      <c r="C148" s="11"/>
      <c r="D148" s="7" t="s">
        <v>31</v>
      </c>
      <c r="E148" s="50" t="s">
        <v>69</v>
      </c>
      <c r="F148" s="51">
        <v>200</v>
      </c>
      <c r="G148" s="51">
        <v>0.6</v>
      </c>
      <c r="H148" s="51">
        <v>0</v>
      </c>
      <c r="I148" s="51">
        <v>31.4</v>
      </c>
      <c r="J148" s="51">
        <v>124</v>
      </c>
      <c r="K148" s="52">
        <v>153</v>
      </c>
      <c r="L148" s="51">
        <v>5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80</v>
      </c>
      <c r="G149" s="51">
        <v>4.74</v>
      </c>
      <c r="H149" s="51">
        <v>0.6</v>
      </c>
      <c r="I149" s="51">
        <v>28.98</v>
      </c>
      <c r="J149" s="51">
        <v>76.5</v>
      </c>
      <c r="K149" s="52"/>
      <c r="L149" s="51">
        <v>4.8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840</v>
      </c>
      <c r="G153" s="21">
        <f t="shared" ref="G153" si="85">SUM(G144:G152)</f>
        <v>34.480000000000004</v>
      </c>
      <c r="H153" s="21">
        <f t="shared" ref="H153" si="86">SUM(H144:H152)</f>
        <v>32.980000000000004</v>
      </c>
      <c r="I153" s="21">
        <f t="shared" ref="I153" si="87">SUM(I144:I152)</f>
        <v>149.47999999999999</v>
      </c>
      <c r="J153" s="21">
        <f t="shared" ref="J153" si="88">SUM(J144:J152)</f>
        <v>843.90000000000009</v>
      </c>
      <c r="K153" s="27"/>
      <c r="L153" s="21">
        <v>67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9">SUM(G154:G157)</f>
        <v>0</v>
      </c>
      <c r="H158" s="21">
        <f t="shared" ref="H158" si="90">SUM(H154:H157)</f>
        <v>0</v>
      </c>
      <c r="I158" s="21">
        <f t="shared" ref="I158" si="91">SUM(I154:I157)</f>
        <v>0</v>
      </c>
      <c r="J158" s="21">
        <f t="shared" ref="J158" si="92">SUM(J154:J157)</f>
        <v>0</v>
      </c>
      <c r="K158" s="27"/>
      <c r="L158" s="21">
        <f t="shared" ref="L158" si="93">SUM(L151:L157)</f>
        <v>67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4">SUM(G159:G164)</f>
        <v>0</v>
      </c>
      <c r="H165" s="21">
        <f t="shared" ref="H165" si="95">SUM(H159:H164)</f>
        <v>0</v>
      </c>
      <c r="I165" s="21">
        <f t="shared" ref="I165" si="96">SUM(I159:I164)</f>
        <v>0</v>
      </c>
      <c r="J165" s="21">
        <f t="shared" ref="J165" si="97">SUM(J159:J164)</f>
        <v>0</v>
      </c>
      <c r="K165" s="27"/>
      <c r="L165" s="21">
        <f t="shared" ref="L165" ca="1" si="9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9">SUM(G166:G171)</f>
        <v>0</v>
      </c>
      <c r="H172" s="21">
        <f t="shared" ref="H172" si="100">SUM(H166:H171)</f>
        <v>0</v>
      </c>
      <c r="I172" s="21">
        <f t="shared" ref="I172" si="101">SUM(I166:I171)</f>
        <v>0</v>
      </c>
      <c r="J172" s="21">
        <f t="shared" ref="J172" si="102">SUM(J166:J171)</f>
        <v>0</v>
      </c>
      <c r="K172" s="27"/>
      <c r="L172" s="21">
        <f t="shared" ref="L172" ca="1" si="103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840</v>
      </c>
      <c r="G173" s="34">
        <f t="shared" ref="G173" si="104">G139+G143+G153+G158+G165+G172</f>
        <v>34.480000000000004</v>
      </c>
      <c r="H173" s="34">
        <f t="shared" ref="H173" si="105">H139+H143+H153+H158+H165+H172</f>
        <v>32.980000000000004</v>
      </c>
      <c r="I173" s="34">
        <f t="shared" ref="I173" si="106">I139+I143+I153+I158+I165+I172</f>
        <v>149.47999999999999</v>
      </c>
      <c r="J173" s="34">
        <f t="shared" ref="J173" si="107">J139+J143+J153+J158+J165+J172</f>
        <v>843.90000000000009</v>
      </c>
      <c r="K173" s="35"/>
      <c r="L173" s="34">
        <f t="shared" ref="L173" ca="1" si="108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9">SUM(G174:G180)</f>
        <v>0</v>
      </c>
      <c r="H181" s="21">
        <f t="shared" ref="H181" si="110">SUM(H174:H180)</f>
        <v>0</v>
      </c>
      <c r="I181" s="21">
        <f t="shared" ref="I181" si="111">SUM(I174:I180)</f>
        <v>0</v>
      </c>
      <c r="J181" s="21">
        <f t="shared" ref="J181" si="112">SUM(J174:J180)</f>
        <v>0</v>
      </c>
      <c r="K181" s="27"/>
      <c r="L181" s="21">
        <f t="shared" si="79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78</v>
      </c>
      <c r="F186" s="51">
        <v>100</v>
      </c>
      <c r="G186" s="51">
        <v>1.5</v>
      </c>
      <c r="H186" s="51">
        <v>4.0999999999999996</v>
      </c>
      <c r="I186" s="51">
        <v>4.2</v>
      </c>
      <c r="J186" s="51">
        <v>61</v>
      </c>
      <c r="K186" s="52">
        <v>14</v>
      </c>
      <c r="L186" s="51">
        <v>11</v>
      </c>
    </row>
    <row r="187" spans="1:12" ht="15" x14ac:dyDescent="0.25">
      <c r="A187" s="25"/>
      <c r="B187" s="16"/>
      <c r="C187" s="11"/>
      <c r="D187" s="7" t="s">
        <v>28</v>
      </c>
      <c r="E187" s="50" t="s">
        <v>70</v>
      </c>
      <c r="F187" s="51">
        <v>200</v>
      </c>
      <c r="G187" s="51">
        <v>1.6</v>
      </c>
      <c r="H187" s="51">
        <v>4.16</v>
      </c>
      <c r="I187" s="51">
        <v>10.48</v>
      </c>
      <c r="J187" s="51">
        <v>84.8</v>
      </c>
      <c r="K187" s="52">
        <v>39</v>
      </c>
      <c r="L187" s="51">
        <v>13</v>
      </c>
    </row>
    <row r="188" spans="1:12" ht="15" x14ac:dyDescent="0.25">
      <c r="A188" s="25"/>
      <c r="B188" s="16"/>
      <c r="C188" s="11"/>
      <c r="D188" s="7" t="s">
        <v>29</v>
      </c>
      <c r="E188" s="50" t="s">
        <v>71</v>
      </c>
      <c r="F188" s="51">
        <v>100</v>
      </c>
      <c r="G188" s="51">
        <v>15.9</v>
      </c>
      <c r="H188" s="51">
        <v>14.4</v>
      </c>
      <c r="I188" s="51">
        <v>16</v>
      </c>
      <c r="J188" s="51">
        <v>261</v>
      </c>
      <c r="K188" s="52">
        <v>451</v>
      </c>
      <c r="L188" s="51">
        <v>24.2</v>
      </c>
    </row>
    <row r="189" spans="1:12" ht="15" x14ac:dyDescent="0.25">
      <c r="A189" s="25"/>
      <c r="B189" s="16"/>
      <c r="C189" s="11"/>
      <c r="D189" s="7" t="s">
        <v>30</v>
      </c>
      <c r="E189" s="50" t="s">
        <v>72</v>
      </c>
      <c r="F189" s="51">
        <v>180</v>
      </c>
      <c r="G189" s="51">
        <v>6.3</v>
      </c>
      <c r="H189" s="51">
        <v>7.38</v>
      </c>
      <c r="I189" s="51">
        <v>42.3</v>
      </c>
      <c r="J189" s="51">
        <v>264.60000000000002</v>
      </c>
      <c r="K189" s="52">
        <v>97</v>
      </c>
      <c r="L189" s="51">
        <v>9</v>
      </c>
    </row>
    <row r="190" spans="1:12" ht="15" x14ac:dyDescent="0.25">
      <c r="A190" s="25"/>
      <c r="B190" s="16"/>
      <c r="C190" s="11"/>
      <c r="D190" s="7" t="s">
        <v>31</v>
      </c>
      <c r="E190" s="50" t="s">
        <v>49</v>
      </c>
      <c r="F190" s="51">
        <v>200</v>
      </c>
      <c r="G190" s="51">
        <v>0.1</v>
      </c>
      <c r="H190" s="51">
        <v>0</v>
      </c>
      <c r="I190" s="51">
        <v>22.2</v>
      </c>
      <c r="J190" s="51">
        <v>88</v>
      </c>
      <c r="K190" s="52">
        <v>707</v>
      </c>
      <c r="L190" s="51">
        <v>5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80</v>
      </c>
      <c r="G191" s="51">
        <v>4.74</v>
      </c>
      <c r="H191" s="51">
        <v>0.6</v>
      </c>
      <c r="I191" s="51">
        <v>28.98</v>
      </c>
      <c r="J191" s="51">
        <v>76.5</v>
      </c>
      <c r="K191" s="52"/>
      <c r="L191" s="51">
        <v>4.8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18">SUM(G186:G194)</f>
        <v>30.14</v>
      </c>
      <c r="H195" s="21">
        <f t="shared" ref="H195" si="119">SUM(H186:H194)</f>
        <v>30.64</v>
      </c>
      <c r="I195" s="21">
        <f t="shared" ref="I195" si="120">SUM(I186:I194)</f>
        <v>124.16</v>
      </c>
      <c r="J195" s="21">
        <f t="shared" ref="J195" si="121">SUM(J186:J194)</f>
        <v>835.90000000000009</v>
      </c>
      <c r="K195" s="27"/>
      <c r="L195" s="21">
        <v>67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si="126">SUM(L193:L199)</f>
        <v>67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860</v>
      </c>
      <c r="G215" s="34">
        <f t="shared" ref="G215" si="137">G181+G185+G195+G200+G207+G214</f>
        <v>30.14</v>
      </c>
      <c r="H215" s="34">
        <f t="shared" ref="H215" si="138">H181+H185+H195+H200+H207+H214</f>
        <v>30.64</v>
      </c>
      <c r="I215" s="34">
        <f t="shared" ref="I215" si="139">I181+I185+I195+I200+I207+I214</f>
        <v>124.16</v>
      </c>
      <c r="J215" s="34">
        <f t="shared" ref="J215" si="140">J181+J185+J195+J200+J207+J214</f>
        <v>835.90000000000009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55</v>
      </c>
      <c r="F228" s="51">
        <v>100</v>
      </c>
      <c r="G228" s="51">
        <v>0.9</v>
      </c>
      <c r="H228" s="51">
        <v>5</v>
      </c>
      <c r="I228" s="51">
        <v>4</v>
      </c>
      <c r="J228" s="51">
        <v>60</v>
      </c>
      <c r="K228" s="52">
        <v>3</v>
      </c>
      <c r="L228" s="51">
        <v>10</v>
      </c>
    </row>
    <row r="229" spans="1:12" ht="15" x14ac:dyDescent="0.25">
      <c r="A229" s="25"/>
      <c r="B229" s="16"/>
      <c r="C229" s="11"/>
      <c r="D229" s="7" t="s">
        <v>28</v>
      </c>
      <c r="E229" s="50" t="s">
        <v>73</v>
      </c>
      <c r="F229" s="51">
        <v>250</v>
      </c>
      <c r="G229" s="51">
        <v>13.5</v>
      </c>
      <c r="H229" s="51">
        <v>3.6</v>
      </c>
      <c r="I229" s="51">
        <v>12.5</v>
      </c>
      <c r="J229" s="51">
        <v>132</v>
      </c>
      <c r="K229" s="52">
        <v>60</v>
      </c>
      <c r="L229" s="51">
        <v>13</v>
      </c>
    </row>
    <row r="230" spans="1:12" ht="15" x14ac:dyDescent="0.25">
      <c r="A230" s="25"/>
      <c r="B230" s="16"/>
      <c r="C230" s="11"/>
      <c r="D230" s="7" t="s">
        <v>29</v>
      </c>
      <c r="E230" s="50" t="s">
        <v>74</v>
      </c>
      <c r="F230" s="51">
        <v>100</v>
      </c>
      <c r="G230" s="51">
        <v>21.3</v>
      </c>
      <c r="H230" s="51">
        <v>20.9</v>
      </c>
      <c r="I230" s="51">
        <v>1.9</v>
      </c>
      <c r="J230" s="51">
        <v>302.7</v>
      </c>
      <c r="K230" s="52">
        <v>81</v>
      </c>
      <c r="L230" s="51">
        <v>23.2</v>
      </c>
    </row>
    <row r="231" spans="1:12" ht="15" x14ac:dyDescent="0.25">
      <c r="A231" s="25"/>
      <c r="B231" s="16"/>
      <c r="C231" s="11"/>
      <c r="D231" s="7" t="s">
        <v>30</v>
      </c>
      <c r="E231" s="50" t="s">
        <v>75</v>
      </c>
      <c r="F231" s="51">
        <v>150</v>
      </c>
      <c r="G231" s="51">
        <v>0.08</v>
      </c>
      <c r="H231" s="51">
        <v>7.58</v>
      </c>
      <c r="I231" s="51">
        <v>0.14000000000000001</v>
      </c>
      <c r="J231" s="51">
        <v>69.14</v>
      </c>
      <c r="K231" s="52">
        <v>302</v>
      </c>
      <c r="L231" s="51">
        <v>12</v>
      </c>
    </row>
    <row r="232" spans="1:12" ht="15" x14ac:dyDescent="0.25">
      <c r="A232" s="25"/>
      <c r="B232" s="16"/>
      <c r="C232" s="11"/>
      <c r="D232" s="7" t="s">
        <v>31</v>
      </c>
      <c r="E232" s="50" t="s">
        <v>76</v>
      </c>
      <c r="F232" s="51">
        <v>200</v>
      </c>
      <c r="G232" s="51">
        <v>0.4</v>
      </c>
      <c r="H232" s="51">
        <v>0</v>
      </c>
      <c r="I232" s="51">
        <v>27.4</v>
      </c>
      <c r="J232" s="51">
        <v>106</v>
      </c>
      <c r="K232" s="52">
        <v>154</v>
      </c>
      <c r="L232" s="51">
        <v>4</v>
      </c>
    </row>
    <row r="233" spans="1:12" ht="15" x14ac:dyDescent="0.25">
      <c r="A233" s="25"/>
      <c r="B233" s="16"/>
      <c r="C233" s="11"/>
      <c r="D233" s="7" t="s">
        <v>32</v>
      </c>
      <c r="E233" s="50" t="s">
        <v>50</v>
      </c>
      <c r="F233" s="51">
        <v>80</v>
      </c>
      <c r="G233" s="51">
        <v>4.74</v>
      </c>
      <c r="H233" s="51">
        <v>0.6</v>
      </c>
      <c r="I233" s="51">
        <v>28.98</v>
      </c>
      <c r="J233" s="51">
        <v>76.5</v>
      </c>
      <c r="K233" s="52"/>
      <c r="L233" s="51">
        <v>4.8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52">SUM(G228:G236)</f>
        <v>40.92</v>
      </c>
      <c r="H237" s="21">
        <f t="shared" ref="H237" si="153">SUM(H228:H236)</f>
        <v>37.68</v>
      </c>
      <c r="I237" s="21">
        <f t="shared" ref="I237" si="154">SUM(I228:I236)</f>
        <v>74.92</v>
      </c>
      <c r="J237" s="21">
        <f t="shared" ref="J237" si="155">SUM(J228:J236)</f>
        <v>746.34</v>
      </c>
      <c r="K237" s="27"/>
      <c r="L237" s="21">
        <v>67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0">SUM(G243:G248)</f>
        <v>0</v>
      </c>
      <c r="H249" s="21">
        <f t="shared" ref="H249" si="161">SUM(H243:H248)</f>
        <v>0</v>
      </c>
      <c r="I249" s="21">
        <f t="shared" ref="I249" si="162">SUM(I243:I248)</f>
        <v>0</v>
      </c>
      <c r="J249" s="21">
        <f t="shared" ref="J249" si="163">SUM(J243:J248)</f>
        <v>0</v>
      </c>
      <c r="K249" s="27"/>
      <c r="L249" s="21">
        <f t="shared" ref="L249" ca="1" si="164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5">SUM(G250:G255)</f>
        <v>0</v>
      </c>
      <c r="H256" s="21">
        <f t="shared" ref="H256" si="166">SUM(H250:H255)</f>
        <v>0</v>
      </c>
      <c r="I256" s="21">
        <f t="shared" ref="I256" si="167">SUM(I250:I255)</f>
        <v>0</v>
      </c>
      <c r="J256" s="21">
        <f t="shared" ref="J256" si="168">SUM(J250:J255)</f>
        <v>0</v>
      </c>
      <c r="K256" s="27"/>
      <c r="L256" s="21">
        <f t="shared" ref="L256" ca="1" si="169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880</v>
      </c>
      <c r="G257" s="34">
        <f t="shared" ref="G257" si="170">G223+G227+G237+G242+G249+G256</f>
        <v>40.92</v>
      </c>
      <c r="H257" s="34">
        <f t="shared" ref="H257" si="171">H223+H227+H237+H242+H249+H256</f>
        <v>37.68</v>
      </c>
      <c r="I257" s="34">
        <f t="shared" ref="I257" si="172">I223+I227+I237+I242+I249+I256</f>
        <v>74.92</v>
      </c>
      <c r="J257" s="34">
        <f t="shared" ref="J257" si="173">J223+J227+J237+J242+J249+J256</f>
        <v>746.34</v>
      </c>
      <c r="K257" s="35"/>
      <c r="L257" s="34">
        <f t="shared" ref="L257" ca="1" si="17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5">SUM(G258:G264)</f>
        <v>0</v>
      </c>
      <c r="H265" s="21">
        <f t="shared" ref="H265" si="176">SUM(H258:H264)</f>
        <v>0</v>
      </c>
      <c r="I265" s="21">
        <f t="shared" ref="I265" si="177">SUM(I258:I264)</f>
        <v>0</v>
      </c>
      <c r="J265" s="21">
        <f t="shared" ref="J265" si="178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9">SUM(G266:G268)</f>
        <v>0</v>
      </c>
      <c r="H269" s="21">
        <f t="shared" ref="H269" si="180">SUM(H266:H268)</f>
        <v>0</v>
      </c>
      <c r="I269" s="21">
        <f t="shared" ref="I269" si="181">SUM(I266:I268)</f>
        <v>0</v>
      </c>
      <c r="J269" s="21">
        <f t="shared" ref="J269" si="182">SUM(J266:J268)</f>
        <v>0</v>
      </c>
      <c r="K269" s="27"/>
      <c r="L269" s="21">
        <f t="shared" ref="L269" ca="1" si="183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4">SUM(G270:G278)</f>
        <v>0</v>
      </c>
      <c r="H279" s="21">
        <f t="shared" ref="H279" si="185">SUM(H270:H278)</f>
        <v>0</v>
      </c>
      <c r="I279" s="21">
        <f t="shared" ref="I279" si="186">SUM(I270:I278)</f>
        <v>0</v>
      </c>
      <c r="J279" s="21">
        <f t="shared" ref="J279" si="187">SUM(J270:J278)</f>
        <v>0</v>
      </c>
      <c r="K279" s="27"/>
      <c r="L279" s="21">
        <f t="shared" ref="L279" ca="1" si="188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9">SUM(G280:G283)</f>
        <v>0</v>
      </c>
      <c r="H284" s="21">
        <f t="shared" ref="H284" si="190">SUM(H280:H283)</f>
        <v>0</v>
      </c>
      <c r="I284" s="21">
        <f t="shared" ref="I284" si="191">SUM(I280:I283)</f>
        <v>0</v>
      </c>
      <c r="J284" s="21">
        <f t="shared" ref="J284" si="192">SUM(J280:J283)</f>
        <v>0</v>
      </c>
      <c r="K284" s="27"/>
      <c r="L284" s="21">
        <f t="shared" ref="L284" ca="1" si="19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4">SUM(G285:G290)</f>
        <v>0</v>
      </c>
      <c r="H291" s="21">
        <f t="shared" ref="H291" si="195">SUM(H285:H290)</f>
        <v>0</v>
      </c>
      <c r="I291" s="21">
        <f t="shared" ref="I291" si="196">SUM(I285:I290)</f>
        <v>0</v>
      </c>
      <c r="J291" s="21">
        <f t="shared" ref="J291" si="197">SUM(J285:J290)</f>
        <v>0</v>
      </c>
      <c r="K291" s="27"/>
      <c r="L291" s="21">
        <f t="shared" ref="L291" ca="1" si="198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9">SUM(G292:G297)</f>
        <v>0</v>
      </c>
      <c r="H298" s="21">
        <f t="shared" ref="H298" si="200">SUM(H292:H297)</f>
        <v>0</v>
      </c>
      <c r="I298" s="21">
        <f t="shared" ref="I298" si="201">SUM(I292:I297)</f>
        <v>0</v>
      </c>
      <c r="J298" s="21">
        <f t="shared" ref="J298" si="202">SUM(J292:J297)</f>
        <v>0</v>
      </c>
      <c r="K298" s="27"/>
      <c r="L298" s="21">
        <f t="shared" ref="L298" ca="1" si="203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04">G265+G269+G279+G284+G291+G298</f>
        <v>0</v>
      </c>
      <c r="H299" s="34">
        <f t="shared" ref="H299" si="205">H265+H269+H279+H284+H291+H298</f>
        <v>0</v>
      </c>
      <c r="I299" s="34">
        <f t="shared" ref="I299" si="206">I265+I269+I279+I284+I291+I298</f>
        <v>0</v>
      </c>
      <c r="J299" s="34">
        <f t="shared" ref="J299" si="207">J265+J269+J279+J284+J291+J298</f>
        <v>0</v>
      </c>
      <c r="K299" s="35"/>
      <c r="L299" s="34">
        <f t="shared" ref="L299" ca="1" si="208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9">SUM(G300:G306)</f>
        <v>0</v>
      </c>
      <c r="H307" s="21">
        <f t="shared" ref="H307" si="210">SUM(H300:H306)</f>
        <v>0</v>
      </c>
      <c r="I307" s="21">
        <f t="shared" ref="I307" si="211">SUM(I300:I306)</f>
        <v>0</v>
      </c>
      <c r="J307" s="21">
        <f t="shared" ref="J307" si="212">SUM(J300:J306)</f>
        <v>0</v>
      </c>
      <c r="K307" s="27"/>
      <c r="L307" s="21">
        <f t="shared" ref="L307:L349" si="213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4">SUM(G308:G310)</f>
        <v>0</v>
      </c>
      <c r="H311" s="21">
        <f t="shared" ref="H311" si="215">SUM(H308:H310)</f>
        <v>0</v>
      </c>
      <c r="I311" s="21">
        <f t="shared" ref="I311" si="216">SUM(I308:I310)</f>
        <v>0</v>
      </c>
      <c r="J311" s="21">
        <f t="shared" ref="J311" si="217">SUM(J308:J310)</f>
        <v>0</v>
      </c>
      <c r="K311" s="27"/>
      <c r="L311" s="21">
        <f t="shared" ref="L311" ca="1" si="218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65</v>
      </c>
      <c r="F312" s="51">
        <v>80</v>
      </c>
      <c r="G312" s="51">
        <v>0.96</v>
      </c>
      <c r="H312" s="51">
        <v>3.92</v>
      </c>
      <c r="I312" s="51">
        <v>8.4</v>
      </c>
      <c r="J312" s="51">
        <v>67.599999999999994</v>
      </c>
      <c r="K312" s="52">
        <v>13</v>
      </c>
      <c r="L312" s="51">
        <v>10</v>
      </c>
    </row>
    <row r="313" spans="1:12" ht="15" x14ac:dyDescent="0.25">
      <c r="A313" s="25"/>
      <c r="B313" s="16"/>
      <c r="C313" s="11"/>
      <c r="D313" s="7" t="s">
        <v>28</v>
      </c>
      <c r="E313" s="50" t="s">
        <v>56</v>
      </c>
      <c r="F313" s="51">
        <v>200</v>
      </c>
      <c r="G313" s="51">
        <v>4.96</v>
      </c>
      <c r="H313" s="51">
        <v>4.4800000000000004</v>
      </c>
      <c r="I313" s="51">
        <v>17.84</v>
      </c>
      <c r="J313" s="51">
        <v>133.6</v>
      </c>
      <c r="K313" s="52">
        <v>47</v>
      </c>
      <c r="L313" s="51">
        <v>14</v>
      </c>
    </row>
    <row r="314" spans="1:12" ht="15" x14ac:dyDescent="0.25">
      <c r="A314" s="25"/>
      <c r="B314" s="16"/>
      <c r="C314" s="11"/>
      <c r="D314" s="7" t="s">
        <v>29</v>
      </c>
      <c r="E314" s="50" t="s">
        <v>67</v>
      </c>
      <c r="F314" s="51">
        <v>100</v>
      </c>
      <c r="G314" s="51">
        <v>13.9</v>
      </c>
      <c r="H314" s="51">
        <v>6.5</v>
      </c>
      <c r="I314" s="51">
        <v>4</v>
      </c>
      <c r="J314" s="51">
        <v>132</v>
      </c>
      <c r="K314" s="52">
        <v>63</v>
      </c>
      <c r="L314" s="51">
        <v>22.2</v>
      </c>
    </row>
    <row r="315" spans="1:12" ht="15" x14ac:dyDescent="0.25">
      <c r="A315" s="25"/>
      <c r="B315" s="16"/>
      <c r="C315" s="11"/>
      <c r="D315" s="7" t="s">
        <v>30</v>
      </c>
      <c r="E315" s="50" t="s">
        <v>77</v>
      </c>
      <c r="F315" s="51">
        <v>150</v>
      </c>
      <c r="G315" s="51">
        <v>3.45</v>
      </c>
      <c r="H315" s="51">
        <v>5.55</v>
      </c>
      <c r="I315" s="51">
        <v>35.1</v>
      </c>
      <c r="J315" s="51">
        <v>225</v>
      </c>
      <c r="K315" s="52">
        <v>94</v>
      </c>
      <c r="L315" s="51">
        <v>11</v>
      </c>
    </row>
    <row r="316" spans="1:12" ht="15" x14ac:dyDescent="0.25">
      <c r="A316" s="25"/>
      <c r="B316" s="16"/>
      <c r="C316" s="11"/>
      <c r="D316" s="7" t="s">
        <v>31</v>
      </c>
      <c r="E316" s="50" t="s">
        <v>69</v>
      </c>
      <c r="F316" s="51">
        <v>200</v>
      </c>
      <c r="G316" s="51">
        <v>0.6</v>
      </c>
      <c r="H316" s="51">
        <v>0</v>
      </c>
      <c r="I316" s="51">
        <v>31.4</v>
      </c>
      <c r="J316" s="51">
        <v>124</v>
      </c>
      <c r="K316" s="52">
        <v>153</v>
      </c>
      <c r="L316" s="51">
        <v>5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80</v>
      </c>
      <c r="G317" s="51">
        <v>4.74</v>
      </c>
      <c r="H317" s="51">
        <v>0.6</v>
      </c>
      <c r="I317" s="51">
        <v>28.98</v>
      </c>
      <c r="J317" s="51">
        <v>76.5</v>
      </c>
      <c r="K317" s="52"/>
      <c r="L317" s="51">
        <v>4.8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19">SUM(G312:G320)</f>
        <v>28.61</v>
      </c>
      <c r="H321" s="21">
        <f t="shared" ref="H321" si="220">SUM(H312:H320)</f>
        <v>21.05</v>
      </c>
      <c r="I321" s="21">
        <f t="shared" ref="I321" si="221">SUM(I312:I320)</f>
        <v>125.72000000000001</v>
      </c>
      <c r="J321" s="21">
        <f t="shared" ref="J321" si="222">SUM(J312:J320)</f>
        <v>758.7</v>
      </c>
      <c r="K321" s="27"/>
      <c r="L321" s="21">
        <v>67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3">SUM(G322:G325)</f>
        <v>0</v>
      </c>
      <c r="H326" s="21">
        <f t="shared" ref="H326" si="224">SUM(H322:H325)</f>
        <v>0</v>
      </c>
      <c r="I326" s="21">
        <f t="shared" ref="I326" si="225">SUM(I322:I325)</f>
        <v>0</v>
      </c>
      <c r="J326" s="21">
        <f t="shared" ref="J326" si="226">SUM(J322:J325)</f>
        <v>0</v>
      </c>
      <c r="K326" s="27"/>
      <c r="L326" s="21">
        <f t="shared" ref="L326" si="227">SUM(L319:L325)</f>
        <v>67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8">SUM(G327:G332)</f>
        <v>0</v>
      </c>
      <c r="H333" s="21">
        <f t="shared" ref="H333" si="229">SUM(H327:H332)</f>
        <v>0</v>
      </c>
      <c r="I333" s="21">
        <f t="shared" ref="I333" si="230">SUM(I327:I332)</f>
        <v>0</v>
      </c>
      <c r="J333" s="21">
        <f t="shared" ref="J333" si="231">SUM(J327:J332)</f>
        <v>0</v>
      </c>
      <c r="K333" s="27"/>
      <c r="L333" s="21">
        <f t="shared" ref="L333" ca="1" si="23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3">SUM(G334:G339)</f>
        <v>0</v>
      </c>
      <c r="H340" s="21">
        <f t="shared" ref="H340" si="234">SUM(H334:H339)</f>
        <v>0</v>
      </c>
      <c r="I340" s="21">
        <f t="shared" ref="I340" si="235">SUM(I334:I339)</f>
        <v>0</v>
      </c>
      <c r="J340" s="21">
        <f t="shared" ref="J340" si="236">SUM(J334:J339)</f>
        <v>0</v>
      </c>
      <c r="K340" s="27"/>
      <c r="L340" s="21">
        <f t="shared" ref="L340" ca="1" si="23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810</v>
      </c>
      <c r="G341" s="34">
        <f t="shared" ref="G341" si="238">G307+G311+G321+G326+G333+G340</f>
        <v>28.61</v>
      </c>
      <c r="H341" s="34">
        <f t="shared" ref="H341" si="239">H307+H311+H321+H326+H333+H340</f>
        <v>21.05</v>
      </c>
      <c r="I341" s="34">
        <f t="shared" ref="I341" si="240">I307+I311+I321+I326+I333+I340</f>
        <v>125.72000000000001</v>
      </c>
      <c r="J341" s="34">
        <f t="shared" ref="J341" si="241">J307+J311+J321+J326+J333+J340</f>
        <v>758.7</v>
      </c>
      <c r="K341" s="35"/>
      <c r="L341" s="34">
        <f t="shared" ref="L341" ca="1" si="242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3">SUM(G342:G348)</f>
        <v>0</v>
      </c>
      <c r="H349" s="21">
        <f t="shared" ref="H349" si="244">SUM(H342:H348)</f>
        <v>0</v>
      </c>
      <c r="I349" s="21">
        <f t="shared" ref="I349" si="245">SUM(I342:I348)</f>
        <v>0</v>
      </c>
      <c r="J349" s="21">
        <f t="shared" ref="J349" si="246">SUM(J342:J348)</f>
        <v>0</v>
      </c>
      <c r="K349" s="27"/>
      <c r="L349" s="21">
        <f t="shared" si="213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7">SUM(G350:G352)</f>
        <v>0</v>
      </c>
      <c r="H353" s="21">
        <f t="shared" ref="H353" si="248">SUM(H350:H352)</f>
        <v>0</v>
      </c>
      <c r="I353" s="21">
        <f t="shared" ref="I353" si="249">SUM(I350:I352)</f>
        <v>0</v>
      </c>
      <c r="J353" s="21">
        <f t="shared" ref="J353" si="250">SUM(J350:J352)</f>
        <v>0</v>
      </c>
      <c r="K353" s="27"/>
      <c r="L353" s="21">
        <f t="shared" ref="L353" ca="1" si="25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79</v>
      </c>
      <c r="F354" s="51">
        <v>100</v>
      </c>
      <c r="G354" s="51">
        <v>1.3</v>
      </c>
      <c r="H354" s="51">
        <v>9.9</v>
      </c>
      <c r="I354" s="51">
        <v>8.4</v>
      </c>
      <c r="J354" s="51">
        <v>121.5</v>
      </c>
      <c r="K354" s="52">
        <v>30</v>
      </c>
      <c r="L354" s="51">
        <v>12</v>
      </c>
    </row>
    <row r="355" spans="1:12" ht="15" x14ac:dyDescent="0.25">
      <c r="A355" s="15"/>
      <c r="B355" s="16"/>
      <c r="C355" s="11"/>
      <c r="D355" s="7" t="s">
        <v>28</v>
      </c>
      <c r="E355" s="50" t="s">
        <v>80</v>
      </c>
      <c r="F355" s="51">
        <v>200</v>
      </c>
      <c r="G355" s="51">
        <v>2.3199999999999998</v>
      </c>
      <c r="H355" s="51">
        <v>2</v>
      </c>
      <c r="I355" s="51">
        <v>16.8</v>
      </c>
      <c r="J355" s="51">
        <v>96</v>
      </c>
      <c r="K355" s="52">
        <v>48</v>
      </c>
      <c r="L355" s="51">
        <v>12</v>
      </c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80</v>
      </c>
      <c r="G356" s="51">
        <v>8.8800000000000008</v>
      </c>
      <c r="H356" s="51">
        <v>19.12</v>
      </c>
      <c r="I356" s="51">
        <v>1.28</v>
      </c>
      <c r="J356" s="51">
        <v>208</v>
      </c>
      <c r="K356" s="52">
        <v>413</v>
      </c>
      <c r="L356" s="51">
        <v>23.5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5.25</v>
      </c>
      <c r="H357" s="51">
        <v>6.15</v>
      </c>
      <c r="I357" s="51">
        <v>35.25</v>
      </c>
      <c r="J357" s="51">
        <v>220.5</v>
      </c>
      <c r="K357" s="52">
        <v>97</v>
      </c>
      <c r="L357" s="51">
        <v>11</v>
      </c>
    </row>
    <row r="358" spans="1:12" ht="15" x14ac:dyDescent="0.2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0.3</v>
      </c>
      <c r="H358" s="51">
        <v>0</v>
      </c>
      <c r="I358" s="51">
        <v>15.2</v>
      </c>
      <c r="J358" s="51">
        <v>60</v>
      </c>
      <c r="K358" s="52">
        <v>146</v>
      </c>
      <c r="L358" s="51">
        <v>3.7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80</v>
      </c>
      <c r="G359" s="51">
        <v>4.74</v>
      </c>
      <c r="H359" s="51">
        <v>0.6</v>
      </c>
      <c r="I359" s="51">
        <v>28.98</v>
      </c>
      <c r="J359" s="51">
        <v>76.5</v>
      </c>
      <c r="K359" s="52"/>
      <c r="L359" s="51">
        <v>4.8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52">SUM(G354:G362)</f>
        <v>22.79</v>
      </c>
      <c r="H363" s="21">
        <f t="shared" ref="H363" si="253">SUM(H354:H362)</f>
        <v>37.770000000000003</v>
      </c>
      <c r="I363" s="21">
        <f t="shared" ref="I363" si="254">SUM(I354:I362)</f>
        <v>105.91000000000001</v>
      </c>
      <c r="J363" s="21">
        <f t="shared" ref="J363" si="255">SUM(J354:J362)</f>
        <v>782.5</v>
      </c>
      <c r="K363" s="27"/>
      <c r="L363" s="21">
        <v>60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si="260">SUM(L361:L367)</f>
        <v>60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810</v>
      </c>
      <c r="G383" s="34">
        <f t="shared" ref="G383" si="271">G349+G353+G363+G368+G375+G382</f>
        <v>22.79</v>
      </c>
      <c r="H383" s="34">
        <f t="shared" ref="H383" si="272">H349+H353+H363+H368+H375+H382</f>
        <v>37.770000000000003</v>
      </c>
      <c r="I383" s="34">
        <f t="shared" ref="I383" si="273">I349+I353+I363+I368+I375+I382</f>
        <v>105.91000000000001</v>
      </c>
      <c r="J383" s="34">
        <f t="shared" ref="J383" si="274">J349+J353+J363+J368+J375+J382</f>
        <v>782.5</v>
      </c>
      <c r="K383" s="35"/>
      <c r="L383" s="34">
        <f t="shared" ref="L383" ca="1" si="27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6">SUM(G384:G390)</f>
        <v>0</v>
      </c>
      <c r="H391" s="21">
        <f t="shared" ref="H391" si="277">SUM(H384:H390)</f>
        <v>0</v>
      </c>
      <c r="I391" s="21">
        <f t="shared" ref="I391" si="278">SUM(I384:I390)</f>
        <v>0</v>
      </c>
      <c r="J391" s="21">
        <f t="shared" ref="J391" si="279">SUM(J384:J390)</f>
        <v>0</v>
      </c>
      <c r="K391" s="27"/>
      <c r="L391" s="21">
        <f t="shared" ref="L391:L433" si="28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82</v>
      </c>
      <c r="F396" s="51">
        <v>100</v>
      </c>
      <c r="G396" s="51">
        <v>1.1200000000000001</v>
      </c>
      <c r="H396" s="51">
        <v>5</v>
      </c>
      <c r="I396" s="51">
        <v>4.7</v>
      </c>
      <c r="J396" s="51">
        <v>62.9</v>
      </c>
      <c r="K396" s="52">
        <v>2</v>
      </c>
      <c r="L396" s="51">
        <v>10</v>
      </c>
    </row>
    <row r="397" spans="1:12" ht="15" x14ac:dyDescent="0.25">
      <c r="A397" s="25"/>
      <c r="B397" s="16"/>
      <c r="C397" s="11"/>
      <c r="D397" s="7" t="s">
        <v>28</v>
      </c>
      <c r="E397" s="50" t="s">
        <v>66</v>
      </c>
      <c r="F397" s="51">
        <v>200</v>
      </c>
      <c r="G397" s="51">
        <v>4.2</v>
      </c>
      <c r="H397" s="51">
        <v>9</v>
      </c>
      <c r="I397" s="51">
        <v>27.2</v>
      </c>
      <c r="J397" s="51">
        <v>83.2</v>
      </c>
      <c r="K397" s="52">
        <v>43</v>
      </c>
      <c r="L397" s="51">
        <v>11</v>
      </c>
    </row>
    <row r="398" spans="1:12" ht="15" x14ac:dyDescent="0.25">
      <c r="A398" s="25"/>
      <c r="B398" s="16"/>
      <c r="C398" s="11"/>
      <c r="D398" s="7" t="s">
        <v>29</v>
      </c>
      <c r="E398" s="50" t="s">
        <v>83</v>
      </c>
      <c r="F398" s="51">
        <v>100</v>
      </c>
      <c r="G398" s="51">
        <v>12.8</v>
      </c>
      <c r="H398" s="51">
        <v>13.6</v>
      </c>
      <c r="I398" s="51">
        <v>9.9</v>
      </c>
      <c r="J398" s="51">
        <v>206.9</v>
      </c>
      <c r="K398" s="52">
        <v>88</v>
      </c>
      <c r="L398" s="51">
        <v>25.2</v>
      </c>
    </row>
    <row r="399" spans="1:12" ht="15" x14ac:dyDescent="0.25">
      <c r="A399" s="25"/>
      <c r="B399" s="16"/>
      <c r="C399" s="11"/>
      <c r="D399" s="7" t="s">
        <v>30</v>
      </c>
      <c r="E399" s="50" t="s">
        <v>63</v>
      </c>
      <c r="F399" s="51">
        <v>180</v>
      </c>
      <c r="G399" s="51">
        <v>3.78</v>
      </c>
      <c r="H399" s="51">
        <v>8.1</v>
      </c>
      <c r="I399" s="51">
        <v>26.28</v>
      </c>
      <c r="J399" s="51">
        <v>196.2</v>
      </c>
      <c r="K399" s="52">
        <v>92</v>
      </c>
      <c r="L399" s="51">
        <v>12</v>
      </c>
    </row>
    <row r="400" spans="1:12" ht="15" x14ac:dyDescent="0.25">
      <c r="A400" s="25"/>
      <c r="B400" s="16"/>
      <c r="C400" s="11"/>
      <c r="D400" s="7" t="s">
        <v>31</v>
      </c>
      <c r="E400" s="50" t="s">
        <v>59</v>
      </c>
      <c r="F400" s="51">
        <v>200</v>
      </c>
      <c r="G400" s="51">
        <v>0.2</v>
      </c>
      <c r="H400" s="51">
        <v>0</v>
      </c>
      <c r="I400" s="51">
        <v>35.799999999999997</v>
      </c>
      <c r="J400" s="51">
        <v>142</v>
      </c>
      <c r="K400" s="52">
        <v>631</v>
      </c>
      <c r="L400" s="51">
        <v>4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80</v>
      </c>
      <c r="G401" s="51">
        <v>4.74</v>
      </c>
      <c r="H401" s="51">
        <v>0.6</v>
      </c>
      <c r="I401" s="51">
        <v>28.98</v>
      </c>
      <c r="J401" s="51">
        <v>76.5</v>
      </c>
      <c r="K401" s="52"/>
      <c r="L401" s="51">
        <v>4.8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 t="shared" ref="G405" si="286">SUM(G396:G404)</f>
        <v>26.840000000000003</v>
      </c>
      <c r="H405" s="21">
        <f t="shared" ref="H405" si="287">SUM(H396:H404)</f>
        <v>36.300000000000004</v>
      </c>
      <c r="I405" s="21">
        <f t="shared" ref="I405" si="288">SUM(I396:I404)</f>
        <v>132.85999999999999</v>
      </c>
      <c r="J405" s="21">
        <f t="shared" ref="J405" si="289">SUM(J396:J404)</f>
        <v>767.7</v>
      </c>
      <c r="K405" s="27"/>
      <c r="L405" s="21">
        <v>67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0">SUM(G406:G409)</f>
        <v>0</v>
      </c>
      <c r="H410" s="21">
        <f t="shared" ref="H410" si="291">SUM(H406:H409)</f>
        <v>0</v>
      </c>
      <c r="I410" s="21">
        <f t="shared" ref="I410" si="292">SUM(I406:I409)</f>
        <v>0</v>
      </c>
      <c r="J410" s="21">
        <f t="shared" ref="J410" si="293">SUM(J406:J409)</f>
        <v>0</v>
      </c>
      <c r="K410" s="27"/>
      <c r="L410" s="21">
        <f t="shared" ref="L410" si="294">SUM(L403:L409)</f>
        <v>67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5">SUM(G411:G416)</f>
        <v>0</v>
      </c>
      <c r="H417" s="21">
        <f t="shared" ref="H417" si="296">SUM(H411:H416)</f>
        <v>0</v>
      </c>
      <c r="I417" s="21">
        <f t="shared" ref="I417" si="297">SUM(I411:I416)</f>
        <v>0</v>
      </c>
      <c r="J417" s="21">
        <f t="shared" ref="J417" si="298">SUM(J411:J416)</f>
        <v>0</v>
      </c>
      <c r="K417" s="27"/>
      <c r="L417" s="21">
        <f t="shared" ref="L417" ca="1" si="299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0">SUM(G418:G423)</f>
        <v>0</v>
      </c>
      <c r="H424" s="21">
        <f t="shared" ref="H424" si="301">SUM(H418:H423)</f>
        <v>0</v>
      </c>
      <c r="I424" s="21">
        <f t="shared" ref="I424" si="302">SUM(I418:I423)</f>
        <v>0</v>
      </c>
      <c r="J424" s="21">
        <f t="shared" ref="J424" si="303">SUM(J418:J423)</f>
        <v>0</v>
      </c>
      <c r="K424" s="27"/>
      <c r="L424" s="21">
        <f t="shared" ref="L424" ca="1" si="304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860</v>
      </c>
      <c r="G425" s="34">
        <f t="shared" ref="G425" si="305">G391+G395+G405+G410+G417+G424</f>
        <v>26.840000000000003</v>
      </c>
      <c r="H425" s="34">
        <f t="shared" ref="H425" si="306">H391+H395+H405+H410+H417+H424</f>
        <v>36.300000000000004</v>
      </c>
      <c r="I425" s="34">
        <f t="shared" ref="I425" si="307">I391+I395+I405+I410+I417+I424</f>
        <v>132.85999999999999</v>
      </c>
      <c r="J425" s="34">
        <f t="shared" ref="J425" si="308">J391+J395+J405+J410+J417+J424</f>
        <v>767.7</v>
      </c>
      <c r="K425" s="35"/>
      <c r="L425" s="34">
        <f t="shared" ref="L425" ca="1" si="30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0">SUM(G426:G432)</f>
        <v>0</v>
      </c>
      <c r="H433" s="21">
        <f t="shared" ref="H433" si="311">SUM(H426:H432)</f>
        <v>0</v>
      </c>
      <c r="I433" s="21">
        <f t="shared" ref="I433" si="312">SUM(I426:I432)</f>
        <v>0</v>
      </c>
      <c r="J433" s="21">
        <f t="shared" ref="J433" si="313">SUM(J426:J432)</f>
        <v>0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4">SUM(G434:G436)</f>
        <v>0</v>
      </c>
      <c r="H437" s="21">
        <f t="shared" ref="H437" si="315">SUM(H434:H436)</f>
        <v>0</v>
      </c>
      <c r="I437" s="21">
        <f t="shared" ref="I437" si="316">SUM(I434:I436)</f>
        <v>0</v>
      </c>
      <c r="J437" s="21">
        <f t="shared" ref="J437" si="317">SUM(J434:J436)</f>
        <v>0</v>
      </c>
      <c r="K437" s="27"/>
      <c r="L437" s="21">
        <f t="shared" ref="L437" ca="1" si="318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78</v>
      </c>
      <c r="F438" s="51">
        <v>100</v>
      </c>
      <c r="G438" s="51">
        <v>0.9</v>
      </c>
      <c r="H438" s="51">
        <v>5</v>
      </c>
      <c r="I438" s="51">
        <v>4</v>
      </c>
      <c r="J438" s="51">
        <v>60</v>
      </c>
      <c r="K438" s="52">
        <v>3</v>
      </c>
      <c r="L438" s="51">
        <v>11</v>
      </c>
    </row>
    <row r="439" spans="1:12" ht="15" x14ac:dyDescent="0.2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2</v>
      </c>
      <c r="H439" s="51">
        <v>4.3</v>
      </c>
      <c r="I439" s="51">
        <v>10</v>
      </c>
      <c r="J439" s="51">
        <v>88</v>
      </c>
      <c r="K439" s="52">
        <v>41</v>
      </c>
      <c r="L439" s="51">
        <v>10</v>
      </c>
    </row>
    <row r="440" spans="1:12" ht="15" x14ac:dyDescent="0.25">
      <c r="A440" s="25"/>
      <c r="B440" s="16"/>
      <c r="C440" s="11"/>
      <c r="D440" s="7" t="s">
        <v>29</v>
      </c>
      <c r="E440" s="50" t="s">
        <v>71</v>
      </c>
      <c r="F440" s="51">
        <v>100</v>
      </c>
      <c r="G440" s="51">
        <v>15.9</v>
      </c>
      <c r="H440" s="51">
        <v>14.4</v>
      </c>
      <c r="I440" s="51">
        <v>16</v>
      </c>
      <c r="J440" s="51">
        <v>261</v>
      </c>
      <c r="K440" s="52">
        <v>451</v>
      </c>
      <c r="L440" s="51">
        <v>30.2</v>
      </c>
    </row>
    <row r="441" spans="1:12" ht="15" x14ac:dyDescent="0.25">
      <c r="A441" s="25"/>
      <c r="B441" s="16"/>
      <c r="C441" s="11"/>
      <c r="D441" s="7" t="s">
        <v>30</v>
      </c>
      <c r="E441" s="50" t="s">
        <v>85</v>
      </c>
      <c r="F441" s="51">
        <v>150</v>
      </c>
      <c r="G441" s="51">
        <v>10.08</v>
      </c>
      <c r="H441" s="51">
        <v>12.96</v>
      </c>
      <c r="I441" s="51">
        <v>49.5</v>
      </c>
      <c r="J441" s="51">
        <v>336.9</v>
      </c>
      <c r="K441" s="52"/>
      <c r="L441" s="51">
        <v>8</v>
      </c>
    </row>
    <row r="442" spans="1:12" ht="15" x14ac:dyDescent="0.2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0.2</v>
      </c>
      <c r="H442" s="51">
        <v>0</v>
      </c>
      <c r="I442" s="51">
        <v>15</v>
      </c>
      <c r="J442" s="51">
        <v>58</v>
      </c>
      <c r="K442" s="52">
        <v>685</v>
      </c>
      <c r="L442" s="51">
        <v>3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80</v>
      </c>
      <c r="G443" s="51">
        <v>6.32</v>
      </c>
      <c r="H443" s="51">
        <v>0.8</v>
      </c>
      <c r="I443" s="51">
        <v>38.799999999999997</v>
      </c>
      <c r="J443" s="51">
        <v>102</v>
      </c>
      <c r="K443" s="52"/>
      <c r="L443" s="51">
        <v>4.8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319">SUM(G438:G446)</f>
        <v>35.400000000000006</v>
      </c>
      <c r="H447" s="21">
        <f t="shared" ref="H447" si="320">SUM(H438:H446)</f>
        <v>37.46</v>
      </c>
      <c r="I447" s="21">
        <f t="shared" ref="I447" si="321">SUM(I438:I446)</f>
        <v>133.30000000000001</v>
      </c>
      <c r="J447" s="21">
        <f t="shared" ref="J447" si="322">SUM(J438:J446)</f>
        <v>905.9</v>
      </c>
      <c r="K447" s="27"/>
      <c r="L447" s="21">
        <v>67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3">SUM(G448:G451)</f>
        <v>0</v>
      </c>
      <c r="H452" s="21">
        <f t="shared" ref="H452" si="324">SUM(H448:H451)</f>
        <v>0</v>
      </c>
      <c r="I452" s="21">
        <f t="shared" ref="I452" si="325">SUM(I448:I451)</f>
        <v>0</v>
      </c>
      <c r="J452" s="21">
        <f t="shared" ref="J452" si="326">SUM(J448:J451)</f>
        <v>0</v>
      </c>
      <c r="K452" s="27"/>
      <c r="L452" s="21">
        <f t="shared" ref="L452" si="327">SUM(L445:L451)</f>
        <v>67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8">SUM(G453:G458)</f>
        <v>0</v>
      </c>
      <c r="H459" s="21">
        <f t="shared" ref="H459" si="329">SUM(H453:H458)</f>
        <v>0</v>
      </c>
      <c r="I459" s="21">
        <f t="shared" ref="I459" si="330">SUM(I453:I458)</f>
        <v>0</v>
      </c>
      <c r="J459" s="21">
        <f t="shared" ref="J459" si="331">SUM(J453:J458)</f>
        <v>0</v>
      </c>
      <c r="K459" s="27"/>
      <c r="L459" s="21">
        <f t="shared" ref="L459" ca="1" si="33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3">SUM(G460:G465)</f>
        <v>0</v>
      </c>
      <c r="H466" s="21">
        <f t="shared" ref="H466" si="334">SUM(H460:H465)</f>
        <v>0</v>
      </c>
      <c r="I466" s="21">
        <f t="shared" ref="I466" si="335">SUM(I460:I465)</f>
        <v>0</v>
      </c>
      <c r="J466" s="21">
        <f t="shared" ref="J466" si="336">SUM(J460:J465)</f>
        <v>0</v>
      </c>
      <c r="K466" s="27"/>
      <c r="L466" s="21">
        <f t="shared" ref="L466" ca="1" si="33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880</v>
      </c>
      <c r="G467" s="34">
        <f t="shared" ref="G467" si="338">G433+G437+G447+G452+G459+G466</f>
        <v>35.400000000000006</v>
      </c>
      <c r="H467" s="34">
        <f t="shared" ref="H467" si="339">H433+H437+H447+H452+H459+H466</f>
        <v>37.46</v>
      </c>
      <c r="I467" s="34">
        <f t="shared" ref="I467" si="340">I433+I437+I447+I452+I459+I466</f>
        <v>133.30000000000001</v>
      </c>
      <c r="J467" s="34">
        <f t="shared" ref="J467" si="341">J433+J437+J447+J452+J459+J466</f>
        <v>905.9</v>
      </c>
      <c r="K467" s="35"/>
      <c r="L467" s="34">
        <f t="shared" ref="L467" ca="1" si="3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3">SUM(G468:G474)</f>
        <v>0</v>
      </c>
      <c r="H475" s="21">
        <f t="shared" ref="H475" si="344">SUM(H468:H474)</f>
        <v>0</v>
      </c>
      <c r="I475" s="21">
        <f t="shared" ref="I475" si="345">SUM(I468:I474)</f>
        <v>0</v>
      </c>
      <c r="J475" s="21">
        <f t="shared" ref="J475" si="346">SUM(J468:J474)</f>
        <v>0</v>
      </c>
      <c r="K475" s="27"/>
      <c r="L475" s="21">
        <f t="shared" ref="L475:L517" si="34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8">SUM(G476:G478)</f>
        <v>0</v>
      </c>
      <c r="H479" s="21">
        <f t="shared" ref="H479" si="349">SUM(H476:H478)</f>
        <v>0</v>
      </c>
      <c r="I479" s="21">
        <f t="shared" ref="I479" si="350">SUM(I476:I478)</f>
        <v>0</v>
      </c>
      <c r="J479" s="21">
        <f t="shared" ref="J479" si="351">SUM(J476:J478)</f>
        <v>0</v>
      </c>
      <c r="K479" s="27"/>
      <c r="L479" s="21">
        <f t="shared" ref="L479" ca="1" si="35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100</v>
      </c>
      <c r="G480" s="51">
        <v>1.4</v>
      </c>
      <c r="H480" s="51">
        <v>5</v>
      </c>
      <c r="I480" s="51">
        <v>24.08</v>
      </c>
      <c r="J480" s="51">
        <v>120.4</v>
      </c>
      <c r="K480" s="52">
        <v>24</v>
      </c>
      <c r="L480" s="51">
        <v>9</v>
      </c>
    </row>
    <row r="481" spans="1:12" ht="15" x14ac:dyDescent="0.25">
      <c r="A481" s="25"/>
      <c r="B481" s="16"/>
      <c r="C481" s="11"/>
      <c r="D481" s="7" t="s">
        <v>28</v>
      </c>
      <c r="E481" s="50" t="s">
        <v>73</v>
      </c>
      <c r="F481" s="51">
        <v>250</v>
      </c>
      <c r="G481" s="51">
        <v>13.5</v>
      </c>
      <c r="H481" s="51">
        <v>3.6</v>
      </c>
      <c r="I481" s="51">
        <v>12.5</v>
      </c>
      <c r="J481" s="51">
        <v>132</v>
      </c>
      <c r="K481" s="52">
        <v>60</v>
      </c>
      <c r="L481" s="51">
        <v>10</v>
      </c>
    </row>
    <row r="482" spans="1:12" ht="15" x14ac:dyDescent="0.25">
      <c r="A482" s="25"/>
      <c r="B482" s="16"/>
      <c r="C482" s="11"/>
      <c r="D482" s="7" t="s">
        <v>29</v>
      </c>
      <c r="E482" s="50" t="s">
        <v>57</v>
      </c>
      <c r="F482" s="51">
        <v>100</v>
      </c>
      <c r="G482" s="51">
        <v>9.6</v>
      </c>
      <c r="H482" s="51">
        <v>8.5</v>
      </c>
      <c r="I482" s="51">
        <v>8.5</v>
      </c>
      <c r="J482" s="51">
        <v>151</v>
      </c>
      <c r="K482" s="52">
        <v>463</v>
      </c>
      <c r="L482" s="51">
        <v>29.2</v>
      </c>
    </row>
    <row r="483" spans="1:12" ht="15" x14ac:dyDescent="0.25">
      <c r="A483" s="25"/>
      <c r="B483" s="16"/>
      <c r="C483" s="11"/>
      <c r="D483" s="7" t="s">
        <v>30</v>
      </c>
      <c r="E483" s="50" t="s">
        <v>75</v>
      </c>
      <c r="F483" s="51">
        <v>180</v>
      </c>
      <c r="G483" s="51">
        <v>0.1</v>
      </c>
      <c r="H483" s="51">
        <v>9.1</v>
      </c>
      <c r="I483" s="51">
        <v>0.17</v>
      </c>
      <c r="J483" s="51">
        <v>82.97</v>
      </c>
      <c r="K483" s="52">
        <v>302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69</v>
      </c>
      <c r="F484" s="51">
        <v>200</v>
      </c>
      <c r="G484" s="51">
        <v>0.6</v>
      </c>
      <c r="H484" s="51">
        <v>0</v>
      </c>
      <c r="I484" s="51">
        <v>31.4</v>
      </c>
      <c r="J484" s="51">
        <v>124</v>
      </c>
      <c r="K484" s="52">
        <v>153</v>
      </c>
      <c r="L484" s="51">
        <v>4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80</v>
      </c>
      <c r="G485" s="51">
        <v>4.74</v>
      </c>
      <c r="H485" s="51">
        <v>0.6</v>
      </c>
      <c r="I485" s="51">
        <v>28.98</v>
      </c>
      <c r="J485" s="51">
        <v>76.5</v>
      </c>
      <c r="K485" s="52"/>
      <c r="L485" s="51">
        <v>4.8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910</v>
      </c>
      <c r="G489" s="21">
        <f t="shared" ref="G489" si="353">SUM(G480:G488)</f>
        <v>29.940000000000005</v>
      </c>
      <c r="H489" s="21">
        <f t="shared" ref="H489" si="354">SUM(H480:H488)</f>
        <v>26.800000000000004</v>
      </c>
      <c r="I489" s="21">
        <f t="shared" ref="I489" si="355">SUM(I480:I488)</f>
        <v>105.63000000000001</v>
      </c>
      <c r="J489" s="21">
        <f t="shared" ref="J489" si="356">SUM(J480:J488)</f>
        <v>686.87</v>
      </c>
      <c r="K489" s="27"/>
      <c r="L489" s="21">
        <v>67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7">SUM(G490:G493)</f>
        <v>0</v>
      </c>
      <c r="H494" s="21">
        <f t="shared" ref="H494" si="358">SUM(H490:H493)</f>
        <v>0</v>
      </c>
      <c r="I494" s="21">
        <f t="shared" ref="I494" si="359">SUM(I490:I493)</f>
        <v>0</v>
      </c>
      <c r="J494" s="21">
        <f t="shared" ref="J494" si="360">SUM(J490:J493)</f>
        <v>0</v>
      </c>
      <c r="K494" s="27"/>
      <c r="L494" s="21">
        <f t="shared" ref="L494" si="361">SUM(L487:L493)</f>
        <v>67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2">SUM(G495:G500)</f>
        <v>0</v>
      </c>
      <c r="H501" s="21">
        <f t="shared" ref="H501" si="363">SUM(H495:H500)</f>
        <v>0</v>
      </c>
      <c r="I501" s="21">
        <f t="shared" ref="I501" si="364">SUM(I495:I500)</f>
        <v>0</v>
      </c>
      <c r="J501" s="21">
        <f t="shared" ref="J501" si="365">SUM(J495:J500)</f>
        <v>0</v>
      </c>
      <c r="K501" s="27"/>
      <c r="L501" s="21">
        <f t="shared" ref="L501" ca="1" si="36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7">SUM(G502:G507)</f>
        <v>0</v>
      </c>
      <c r="H508" s="21">
        <f t="shared" ref="H508" si="368">SUM(H502:H507)</f>
        <v>0</v>
      </c>
      <c r="I508" s="21">
        <f t="shared" ref="I508" si="369">SUM(I502:I507)</f>
        <v>0</v>
      </c>
      <c r="J508" s="21">
        <f t="shared" ref="J508" si="370">SUM(J502:J507)</f>
        <v>0</v>
      </c>
      <c r="K508" s="27"/>
      <c r="L508" s="21">
        <f t="shared" ref="L508" ca="1" si="37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910</v>
      </c>
      <c r="G509" s="34">
        <f t="shared" ref="G509" si="372">G475+G479+G489+G494+G501+G508</f>
        <v>29.940000000000005</v>
      </c>
      <c r="H509" s="34">
        <f t="shared" ref="H509" si="373">H475+H479+H489+H494+H501+H508</f>
        <v>26.800000000000004</v>
      </c>
      <c r="I509" s="34">
        <f t="shared" ref="I509" si="374">I475+I479+I489+I494+I501+I508</f>
        <v>105.63000000000001</v>
      </c>
      <c r="J509" s="34">
        <f t="shared" ref="J509" si="375">J475+J479+J489+J494+J501+J508</f>
        <v>686.87</v>
      </c>
      <c r="K509" s="35"/>
      <c r="L509" s="34">
        <f t="shared" ref="L509" ca="1" si="37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7">SUM(G510:G516)</f>
        <v>0</v>
      </c>
      <c r="H517" s="21">
        <f t="shared" ref="H517" si="378">SUM(H510:H516)</f>
        <v>0</v>
      </c>
      <c r="I517" s="21">
        <f t="shared" ref="I517" si="379">SUM(I510:I516)</f>
        <v>0</v>
      </c>
      <c r="J517" s="21">
        <f t="shared" ref="J517" si="380">SUM(J510:J516)</f>
        <v>0</v>
      </c>
      <c r="K517" s="27"/>
      <c r="L517" s="21">
        <f t="shared" si="34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1">SUM(G518:G520)</f>
        <v>0</v>
      </c>
      <c r="H521" s="21">
        <f t="shared" ref="H521" si="382">SUM(H518:H520)</f>
        <v>0</v>
      </c>
      <c r="I521" s="21">
        <f t="shared" ref="I521" si="383">SUM(I518:I520)</f>
        <v>0</v>
      </c>
      <c r="J521" s="21">
        <f t="shared" ref="J521" si="384">SUM(J518:J520)</f>
        <v>0</v>
      </c>
      <c r="K521" s="27"/>
      <c r="L521" s="21">
        <f t="shared" ref="L521" ca="1" si="385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65</v>
      </c>
      <c r="F522" s="51">
        <v>100</v>
      </c>
      <c r="G522" s="51">
        <v>1.2</v>
      </c>
      <c r="H522" s="51">
        <v>4.9000000000000004</v>
      </c>
      <c r="I522" s="51">
        <v>10.5</v>
      </c>
      <c r="J522" s="51">
        <v>84.5</v>
      </c>
      <c r="K522" s="52">
        <v>13</v>
      </c>
      <c r="L522" s="51">
        <v>10</v>
      </c>
    </row>
    <row r="523" spans="1:12" ht="15" x14ac:dyDescent="0.25">
      <c r="A523" s="25"/>
      <c r="B523" s="16"/>
      <c r="C523" s="11"/>
      <c r="D523" s="7" t="s">
        <v>28</v>
      </c>
      <c r="E523" s="50" t="s">
        <v>70</v>
      </c>
      <c r="F523" s="51">
        <v>200</v>
      </c>
      <c r="G523" s="51">
        <v>1.6</v>
      </c>
      <c r="H523" s="51">
        <v>4.16</v>
      </c>
      <c r="I523" s="51">
        <v>10.48</v>
      </c>
      <c r="J523" s="51">
        <v>84.8</v>
      </c>
      <c r="K523" s="52">
        <v>39</v>
      </c>
      <c r="L523" s="51">
        <v>10</v>
      </c>
    </row>
    <row r="524" spans="1:12" ht="15" x14ac:dyDescent="0.25">
      <c r="A524" s="25"/>
      <c r="B524" s="16"/>
      <c r="C524" s="11"/>
      <c r="D524" s="7" t="s">
        <v>29</v>
      </c>
      <c r="E524" s="50" t="s">
        <v>67</v>
      </c>
      <c r="F524" s="51">
        <v>100</v>
      </c>
      <c r="G524" s="51">
        <v>13.9</v>
      </c>
      <c r="H524" s="51">
        <v>6.5</v>
      </c>
      <c r="I524" s="51">
        <v>4</v>
      </c>
      <c r="J524" s="51">
        <v>132</v>
      </c>
      <c r="K524" s="52">
        <v>63</v>
      </c>
      <c r="L524" s="51">
        <v>26.2</v>
      </c>
    </row>
    <row r="525" spans="1:12" ht="15" x14ac:dyDescent="0.25">
      <c r="A525" s="25"/>
      <c r="B525" s="16"/>
      <c r="C525" s="11"/>
      <c r="D525" s="7" t="s">
        <v>30</v>
      </c>
      <c r="E525" s="50" t="s">
        <v>58</v>
      </c>
      <c r="F525" s="51">
        <v>180</v>
      </c>
      <c r="G525" s="51">
        <v>6.3</v>
      </c>
      <c r="H525" s="51">
        <v>7.38</v>
      </c>
      <c r="I525" s="51">
        <v>42.3</v>
      </c>
      <c r="J525" s="51">
        <v>264.60000000000002</v>
      </c>
      <c r="K525" s="52">
        <v>97</v>
      </c>
      <c r="L525" s="51">
        <v>11</v>
      </c>
    </row>
    <row r="526" spans="1:12" ht="15" x14ac:dyDescent="0.25">
      <c r="A526" s="25"/>
      <c r="B526" s="16"/>
      <c r="C526" s="11"/>
      <c r="D526" s="7" t="s">
        <v>31</v>
      </c>
      <c r="E526" s="50" t="s">
        <v>49</v>
      </c>
      <c r="F526" s="51">
        <v>200</v>
      </c>
      <c r="G526" s="51">
        <v>0.1</v>
      </c>
      <c r="H526" s="51">
        <v>0</v>
      </c>
      <c r="I526" s="51">
        <v>22.2</v>
      </c>
      <c r="J526" s="51">
        <v>88</v>
      </c>
      <c r="K526" s="52">
        <v>707</v>
      </c>
      <c r="L526" s="51">
        <v>5</v>
      </c>
    </row>
    <row r="527" spans="1:12" ht="15" x14ac:dyDescent="0.25">
      <c r="A527" s="25"/>
      <c r="B527" s="16"/>
      <c r="C527" s="11"/>
      <c r="D527" s="7" t="s">
        <v>32</v>
      </c>
      <c r="E527" s="50" t="s">
        <v>50</v>
      </c>
      <c r="F527" s="51">
        <v>80</v>
      </c>
      <c r="G527" s="51">
        <v>4.74</v>
      </c>
      <c r="H527" s="51">
        <v>0.6</v>
      </c>
      <c r="I527" s="51">
        <v>28.98</v>
      </c>
      <c r="J527" s="51">
        <v>76.5</v>
      </c>
      <c r="K527" s="52"/>
      <c r="L527" s="51">
        <v>4.8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860</v>
      </c>
      <c r="G531" s="21">
        <f t="shared" ref="G531" si="386">SUM(G522:G530)</f>
        <v>27.840000000000003</v>
      </c>
      <c r="H531" s="21">
        <f t="shared" ref="H531" si="387">SUM(H522:H530)</f>
        <v>23.540000000000003</v>
      </c>
      <c r="I531" s="21">
        <f t="shared" ref="I531" si="388">SUM(I522:I530)</f>
        <v>118.46000000000001</v>
      </c>
      <c r="J531" s="21">
        <f t="shared" ref="J531" si="389">SUM(J522:J530)</f>
        <v>730.40000000000009</v>
      </c>
      <c r="K531" s="27"/>
      <c r="L531" s="21">
        <v>67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si="394">SUM(L529:L535)</f>
        <v>67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860</v>
      </c>
      <c r="G551" s="34">
        <f t="shared" ref="G551" si="405">G517+G521+G531+G536+G543+G550</f>
        <v>27.840000000000003</v>
      </c>
      <c r="H551" s="34">
        <f t="shared" ref="H551" si="406">H517+H521+H531+H536+H543+H550</f>
        <v>23.540000000000003</v>
      </c>
      <c r="I551" s="34">
        <f t="shared" ref="I551" si="407">I517+I521+I531+I536+I543+I550</f>
        <v>118.46000000000001</v>
      </c>
      <c r="J551" s="34">
        <f t="shared" ref="J551" si="408">J517+J521+J531+J536+J543+J550</f>
        <v>730.40000000000009</v>
      </c>
      <c r="K551" s="35"/>
      <c r="L551" s="34">
        <f t="shared" ref="L551" ca="1" si="40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844.66666666666663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29.596666666666664</v>
      </c>
      <c r="H594" s="42">
        <f t="shared" si="444"/>
        <v>31.085000000000004</v>
      </c>
      <c r="I594" s="42">
        <f t="shared" si="444"/>
        <v>118.19749999999999</v>
      </c>
      <c r="J594" s="42">
        <f t="shared" si="444"/>
        <v>782.09416666666664</v>
      </c>
      <c r="K594" s="42"/>
      <c r="L594" s="42" t="e">
        <f t="shared" ca="1" si="44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2023-10-13T06:04:26Z</dcterms:modified>
</cp:coreProperties>
</file>